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6" yWindow="6440" windowWidth="21640" windowHeight="138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<sst xmlns="http://schemas.openxmlformats.org/spreadsheetml/2006/main" count="130" uniqueCount="98">
  <si>
    <t>Reference: MacGinitie 1936, 1941b</t>
  </si>
  <si>
    <t>Reported age Neogene 14-18 Ma, assumed age 16 Ma, Palaeolatitude 41.45° N</t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</si>
  <si>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</si>
  <si>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</si>
  <si>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</si>
  <si>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</si>
  <si>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</si>
  <si>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</si>
  <si>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</si>
  <si>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</si>
  <si>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</si>
  <si>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</si>
  <si>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</si>
  <si>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</si>
  <si>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</si>
  <si>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</si>
  <si>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</si>
  <si>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</si>
  <si>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</si>
  <si>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</si>
  <si>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</si>
  <si>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</si>
  <si>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</si>
  <si>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</si>
  <si>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</si>
  <si>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</si>
  <si>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</si>
  <si>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</si>
  <si>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</si>
  <si>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</si>
  <si>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</si>
  <si>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</si>
  <si>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</si>
  <si>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</si>
  <si>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</si>
  <si>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</si>
  <si>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</si>
  <si>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</si>
  <si>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</si>
  <si>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</si>
  <si>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</si>
  <si>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</si>
  <si>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</si>
  <si>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</si>
  <si>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</si>
  <si>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</si>
  <si>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</si>
  <si>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</si>
  <si>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</si>
  <si>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</si>
  <si>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</si>
  <si>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</si>
  <si>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</si>
  <si>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</si>
  <si>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</si>
  <si>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</si>
  <si>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</si>
  <si>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</si>
  <si>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</si>
  <si>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</si>
  <si>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</si>
  <si>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 xml:space="preserve">JAW </t>
  </si>
  <si>
    <t>Weaverville CA</t>
  </si>
  <si>
    <t>Pterocarya</t>
  </si>
  <si>
    <t>Salix longiacuminata</t>
  </si>
  <si>
    <t>Salix inquirenda</t>
  </si>
  <si>
    <t>Quercus pregrahami</t>
  </si>
  <si>
    <t>Ulmus eolaciniata</t>
  </si>
  <si>
    <t>Ficus plinerva</t>
  </si>
  <si>
    <t>Aristolochia triangularis</t>
  </si>
  <si>
    <t>Laurophyllum merrilli</t>
  </si>
  <si>
    <t>Lindera oregona</t>
  </si>
  <si>
    <t>Ocotea eocernua</t>
  </si>
  <si>
    <t>Persea pseudocarolinensis</t>
  </si>
  <si>
    <t>Hydrangea reticulata</t>
  </si>
  <si>
    <t>Platanus bendirei</t>
  </si>
  <si>
    <t>Cassia puryearensis</t>
  </si>
  <si>
    <t>Cassia sophoroides</t>
  </si>
  <si>
    <t>Dalbergia ovata</t>
  </si>
  <si>
    <t>Inga lancifolia</t>
  </si>
  <si>
    <t>Mimosites leptophylla</t>
  </si>
  <si>
    <t>Rhus magnifolia</t>
  </si>
  <si>
    <t>Ilex fulva</t>
  </si>
  <si>
    <t>Berchemia multinervis</t>
  </si>
  <si>
    <t>Rhamnus plenus</t>
  </si>
  <si>
    <t>Tilia inaequalis</t>
  </si>
  <si>
    <t>Actinidia inaequalis</t>
  </si>
  <si>
    <t>Tetracera castaneaefolia</t>
  </si>
  <si>
    <t>Idesia cordata 14:1</t>
  </si>
  <si>
    <t>Populus [14:4]</t>
  </si>
  <si>
    <t>Calyptranthes arbutifolia</t>
  </si>
  <si>
    <t>Nyssa knowltoni 14:3</t>
  </si>
  <si>
    <t>Nyssa knowltoni 12:3</t>
  </si>
  <si>
    <t>Styrax crenatus 15:4</t>
  </si>
  <si>
    <t>Styrax crenatus 15:5</t>
  </si>
  <si>
    <t>Viburnum sp.</t>
  </si>
  <si>
    <t>40.65°</t>
  </si>
  <si>
    <t xml:space="preserve"> -123.11°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</si>
</sst>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"/>
  </numFmts>
  <fonts count="3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B3" sqref="B3"/>
      <selection pane="topRight" activeCell="I2" sqref="I2"/>
      <selection pane="bottomLeft" activeCell="B7" sqref="B7:B104"/>
      <selection pane="bottomRight" activeCell="O10" sqref="O10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49</v>
      </c>
      <c r="B1" s="26" t="s">
        <v>45</v>
      </c>
      <c r="C1" s="26"/>
      <c r="D1" s="20" t="s">
        <v>46</v>
      </c>
      <c r="E1" s="21" t="s">
        <v>47</v>
      </c>
      <c r="F1" s="20" t="s">
        <v>48</v>
      </c>
      <c r="G1" s="23" t="s">
        <v>51</v>
      </c>
      <c r="H1" s="23" t="s">
        <v>60</v>
      </c>
      <c r="I1" s="16" t="s">
        <v>50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0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61</v>
      </c>
      <c r="B3" s="49" t="s">
        <v>62</v>
      </c>
      <c r="C3" s="49"/>
      <c r="D3" s="50" t="s">
        <v>96</v>
      </c>
      <c r="E3" s="51" t="s">
        <v>97</v>
      </c>
      <c r="F3" s="50"/>
      <c r="G3" s="52"/>
      <c r="H3" s="48">
        <f>AQ114</f>
        <v>0.8961038961038961</v>
      </c>
      <c r="I3" s="64" t="s">
        <v>1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53</v>
      </c>
      <c r="D5" s="46" t="s">
        <v>54</v>
      </c>
    </row>
    <row r="6" spans="3:82" ht="15" customHeight="1">
      <c r="C6" s="44" t="s">
        <v>52</v>
      </c>
      <c r="D6" s="43" t="s">
        <v>2</v>
      </c>
      <c r="E6" s="37" t="s">
        <v>3</v>
      </c>
      <c r="F6" s="37" t="s">
        <v>4</v>
      </c>
      <c r="G6" s="37" t="s">
        <v>5</v>
      </c>
      <c r="H6" s="37" t="s">
        <v>6</v>
      </c>
      <c r="I6" s="37" t="s">
        <v>7</v>
      </c>
      <c r="J6" s="37" t="s">
        <v>8</v>
      </c>
      <c r="K6" s="38" t="s">
        <v>9</v>
      </c>
      <c r="L6" s="38" t="s">
        <v>10</v>
      </c>
      <c r="M6" s="38" t="s">
        <v>11</v>
      </c>
      <c r="N6" s="38" t="s">
        <v>12</v>
      </c>
      <c r="O6" s="38" t="s">
        <v>13</v>
      </c>
      <c r="P6" s="38" t="s">
        <v>14</v>
      </c>
      <c r="Q6" s="38" t="s">
        <v>15</v>
      </c>
      <c r="R6" s="38" t="s">
        <v>16</v>
      </c>
      <c r="S6" s="38" t="s">
        <v>17</v>
      </c>
      <c r="T6" s="39" t="s">
        <v>18</v>
      </c>
      <c r="U6" s="39" t="s">
        <v>19</v>
      </c>
      <c r="V6" s="39" t="s">
        <v>20</v>
      </c>
      <c r="W6" s="39" t="s">
        <v>21</v>
      </c>
      <c r="X6" s="40" t="s">
        <v>22</v>
      </c>
      <c r="Y6" s="40" t="s">
        <v>23</v>
      </c>
      <c r="Z6" s="40" t="s">
        <v>24</v>
      </c>
      <c r="AA6" s="41" t="s">
        <v>25</v>
      </c>
      <c r="AB6" s="41" t="s">
        <v>26</v>
      </c>
      <c r="AC6" s="41" t="s">
        <v>27</v>
      </c>
      <c r="AD6" s="41" t="s">
        <v>28</v>
      </c>
      <c r="AE6" s="41" t="s">
        <v>29</v>
      </c>
      <c r="AF6" s="42" t="s">
        <v>30</v>
      </c>
      <c r="AG6" s="42" t="s">
        <v>31</v>
      </c>
      <c r="AH6" s="42" t="s">
        <v>32</v>
      </c>
      <c r="AI6" s="6"/>
      <c r="AJ6" s="6"/>
      <c r="AK6" s="6"/>
      <c r="AL6" s="6"/>
      <c r="AM6" s="6"/>
      <c r="AN6" s="6"/>
      <c r="AQ6" t="s">
        <v>33</v>
      </c>
      <c r="AR6" s="7" t="s">
        <v>2</v>
      </c>
      <c r="AS6" s="1" t="s">
        <v>3</v>
      </c>
      <c r="AT6" s="1" t="s">
        <v>4</v>
      </c>
      <c r="AU6" s="1" t="s">
        <v>5</v>
      </c>
      <c r="AV6" s="1" t="s">
        <v>6</v>
      </c>
      <c r="AW6" s="1" t="s">
        <v>7</v>
      </c>
      <c r="AX6" s="1" t="s">
        <v>8</v>
      </c>
      <c r="AY6" s="2" t="s">
        <v>9</v>
      </c>
      <c r="AZ6" s="2" t="s">
        <v>10</v>
      </c>
      <c r="BA6" s="2" t="s">
        <v>11</v>
      </c>
      <c r="BB6" s="2" t="s">
        <v>12</v>
      </c>
      <c r="BC6" s="2" t="s">
        <v>13</v>
      </c>
      <c r="BD6" s="2" t="s">
        <v>14</v>
      </c>
      <c r="BE6" s="2" t="s">
        <v>15</v>
      </c>
      <c r="BF6" s="2" t="s">
        <v>16</v>
      </c>
      <c r="BG6" s="2" t="s">
        <v>17</v>
      </c>
      <c r="BH6" s="3" t="s">
        <v>18</v>
      </c>
      <c r="BI6" s="3" t="s">
        <v>19</v>
      </c>
      <c r="BJ6" s="3" t="s">
        <v>20</v>
      </c>
      <c r="BK6" s="3" t="s">
        <v>21</v>
      </c>
      <c r="BL6" s="4" t="s">
        <v>22</v>
      </c>
      <c r="BM6" s="4" t="s">
        <v>23</v>
      </c>
      <c r="BN6" s="4" t="s">
        <v>24</v>
      </c>
      <c r="BO6" s="5" t="s">
        <v>25</v>
      </c>
      <c r="BP6" s="5" t="s">
        <v>26</v>
      </c>
      <c r="BQ6" s="5" t="s">
        <v>27</v>
      </c>
      <c r="BR6" s="5" t="s">
        <v>28</v>
      </c>
      <c r="BS6" s="5" t="s">
        <v>29</v>
      </c>
      <c r="BT6" s="6" t="s">
        <v>30</v>
      </c>
      <c r="BU6" s="6" t="s">
        <v>31</v>
      </c>
      <c r="BV6" s="6" t="s">
        <v>32</v>
      </c>
      <c r="BX6" s="53" t="s">
        <v>55</v>
      </c>
      <c r="BY6" s="10" t="s">
        <v>34</v>
      </c>
      <c r="BZ6" s="15" t="s">
        <v>35</v>
      </c>
      <c r="CA6" s="11" t="s">
        <v>36</v>
      </c>
      <c r="CB6" s="12" t="s">
        <v>37</v>
      </c>
      <c r="CC6" s="13" t="s">
        <v>38</v>
      </c>
      <c r="CD6" s="14" t="s">
        <v>39</v>
      </c>
    </row>
    <row r="7" spans="1:82" ht="12">
      <c r="A7" s="7">
        <f>IF(B7&gt;0,1,0)</f>
        <v>1</v>
      </c>
      <c r="B7" t="s">
        <v>63</v>
      </c>
      <c r="C7">
        <v>1</v>
      </c>
      <c r="F7">
        <v>1</v>
      </c>
      <c r="G7">
        <v>0.5</v>
      </c>
      <c r="I7">
        <v>1</v>
      </c>
      <c r="P7">
        <v>0.33</v>
      </c>
      <c r="Q7">
        <v>0.33</v>
      </c>
      <c r="R7">
        <v>0.33</v>
      </c>
      <c r="X7">
        <v>0.5</v>
      </c>
      <c r="Y7">
        <v>0.5</v>
      </c>
      <c r="AC7">
        <v>0.5</v>
      </c>
      <c r="AD7">
        <v>0.5</v>
      </c>
      <c r="AG7">
        <v>0.5</v>
      </c>
      <c r="AH7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0</v>
      </c>
      <c r="AW7">
        <f t="shared" si="1"/>
        <v>1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1</v>
      </c>
      <c r="BF7">
        <f t="shared" si="2"/>
        <v>1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0</v>
      </c>
      <c r="BL7">
        <f t="shared" si="3"/>
        <v>1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1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0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64</v>
      </c>
      <c r="C8">
        <v>1</v>
      </c>
      <c r="H8">
        <v>1</v>
      </c>
      <c r="O8">
        <v>1</v>
      </c>
      <c r="V8">
        <v>1</v>
      </c>
      <c r="Y8">
        <v>0.5</v>
      </c>
      <c r="Z8">
        <v>0.5</v>
      </c>
      <c r="AE8">
        <v>1</v>
      </c>
      <c r="AH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1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65</v>
      </c>
      <c r="C9">
        <v>1</v>
      </c>
      <c r="G9">
        <v>1</v>
      </c>
      <c r="H9">
        <v>1</v>
      </c>
      <c r="O9">
        <v>0.25</v>
      </c>
      <c r="P9">
        <v>0.25</v>
      </c>
      <c r="Q9">
        <v>0.25</v>
      </c>
      <c r="R9">
        <v>0.25</v>
      </c>
      <c r="V9">
        <v>1</v>
      </c>
      <c r="Y9">
        <v>1</v>
      </c>
      <c r="AD9">
        <v>1</v>
      </c>
      <c r="AH9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0</v>
      </c>
      <c r="AU9">
        <f t="shared" si="14"/>
        <v>1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1</v>
      </c>
      <c r="BF9">
        <f t="shared" si="25"/>
        <v>1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1</v>
      </c>
      <c r="BS9">
        <f t="shared" si="38"/>
        <v>0</v>
      </c>
      <c r="BT9">
        <f t="shared" si="39"/>
        <v>0</v>
      </c>
      <c r="BU9">
        <f t="shared" si="40"/>
        <v>0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66</v>
      </c>
      <c r="C10">
        <v>1</v>
      </c>
      <c r="E10">
        <v>1</v>
      </c>
      <c r="O10">
        <v>0.5</v>
      </c>
      <c r="P10">
        <v>0.5</v>
      </c>
      <c r="V10">
        <v>1</v>
      </c>
      <c r="Y10">
        <v>1</v>
      </c>
      <c r="AC10">
        <v>1</v>
      </c>
      <c r="AH10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67</v>
      </c>
      <c r="C11">
        <v>1</v>
      </c>
      <c r="F11">
        <v>1</v>
      </c>
      <c r="G11">
        <v>1</v>
      </c>
      <c r="I11">
        <v>1</v>
      </c>
      <c r="J11">
        <v>1</v>
      </c>
      <c r="Q11">
        <v>1</v>
      </c>
      <c r="W11">
        <v>1</v>
      </c>
      <c r="Y11">
        <v>1</v>
      </c>
      <c r="AB11">
        <v>1</v>
      </c>
      <c r="AG11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0</v>
      </c>
      <c r="AW11">
        <f t="shared" si="16"/>
        <v>1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68</v>
      </c>
      <c r="C12">
        <v>1</v>
      </c>
      <c r="E12">
        <v>1</v>
      </c>
      <c r="O12">
        <v>0.33</v>
      </c>
      <c r="P12">
        <v>0.33</v>
      </c>
      <c r="Q12">
        <v>0.33</v>
      </c>
      <c r="U12">
        <v>0.5</v>
      </c>
      <c r="W12">
        <v>0.5</v>
      </c>
      <c r="Y12">
        <v>0.5</v>
      </c>
      <c r="Z12">
        <v>0.5</v>
      </c>
      <c r="AB12">
        <v>0.5</v>
      </c>
      <c r="AC12">
        <v>0.5</v>
      </c>
      <c r="AF12">
        <v>0.5</v>
      </c>
      <c r="AG12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1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69</v>
      </c>
      <c r="C13">
        <v>1</v>
      </c>
      <c r="E13">
        <v>1</v>
      </c>
      <c r="Q13">
        <v>1</v>
      </c>
      <c r="U13">
        <v>1</v>
      </c>
      <c r="X13">
        <v>1</v>
      </c>
      <c r="AB13">
        <v>1</v>
      </c>
      <c r="AH13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0</v>
      </c>
      <c r="BK13">
        <f t="shared" si="30"/>
        <v>0</v>
      </c>
      <c r="BL13">
        <f t="shared" si="31"/>
        <v>1</v>
      </c>
      <c r="BM13">
        <f t="shared" si="32"/>
        <v>0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70</v>
      </c>
      <c r="C14">
        <v>1</v>
      </c>
      <c r="E14">
        <v>1</v>
      </c>
      <c r="P14">
        <v>1</v>
      </c>
      <c r="W14">
        <v>1</v>
      </c>
      <c r="Z14">
        <v>1</v>
      </c>
      <c r="AC14">
        <v>1</v>
      </c>
      <c r="AG14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71</v>
      </c>
      <c r="C15">
        <v>1</v>
      </c>
      <c r="E15">
        <v>1</v>
      </c>
      <c r="P15">
        <v>1</v>
      </c>
      <c r="Y15">
        <v>1</v>
      </c>
      <c r="AC15">
        <v>1</v>
      </c>
      <c r="AG15">
        <v>1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0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72</v>
      </c>
      <c r="C16">
        <v>1</v>
      </c>
      <c r="E16">
        <v>1</v>
      </c>
      <c r="P16">
        <v>0.5</v>
      </c>
      <c r="Q16">
        <v>0.5</v>
      </c>
      <c r="V16">
        <v>1</v>
      </c>
      <c r="Y16">
        <v>1</v>
      </c>
      <c r="AC16">
        <v>1</v>
      </c>
      <c r="AG16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1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73</v>
      </c>
      <c r="C17">
        <v>1</v>
      </c>
      <c r="E17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0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0</v>
      </c>
      <c r="CA17">
        <f t="shared" si="7"/>
        <v>0</v>
      </c>
      <c r="CB17">
        <f t="shared" si="8"/>
        <v>0</v>
      </c>
      <c r="CC17">
        <f t="shared" si="9"/>
        <v>0</v>
      </c>
      <c r="CD17">
        <f t="shared" si="10"/>
        <v>0</v>
      </c>
    </row>
    <row r="18" spans="1:82" ht="12.75">
      <c r="A18" s="7">
        <f t="shared" si="43"/>
        <v>12</v>
      </c>
      <c r="B18" t="s">
        <v>74</v>
      </c>
      <c r="C18">
        <v>1</v>
      </c>
      <c r="F18">
        <v>1</v>
      </c>
      <c r="G18">
        <v>0.5</v>
      </c>
      <c r="H18">
        <v>1</v>
      </c>
      <c r="O18">
        <v>0.33</v>
      </c>
      <c r="P18">
        <v>0.33</v>
      </c>
      <c r="Q18">
        <v>0.33</v>
      </c>
      <c r="W18">
        <v>1</v>
      </c>
      <c r="Y18">
        <v>1</v>
      </c>
      <c r="AB18">
        <v>1</v>
      </c>
      <c r="AG18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1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1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75</v>
      </c>
      <c r="D19">
        <v>1</v>
      </c>
      <c r="F19">
        <v>1</v>
      </c>
      <c r="G19">
        <v>1</v>
      </c>
      <c r="I19">
        <v>1</v>
      </c>
      <c r="J19">
        <v>1</v>
      </c>
      <c r="Q19">
        <v>0.5</v>
      </c>
      <c r="R19">
        <v>0.5</v>
      </c>
      <c r="V19">
        <v>1</v>
      </c>
      <c r="Z19">
        <v>1</v>
      </c>
      <c r="AA19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1</v>
      </c>
      <c r="BF19">
        <f t="shared" si="25"/>
        <v>1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1</v>
      </c>
      <c r="BP19">
        <f t="shared" si="35"/>
        <v>0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0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0</v>
      </c>
    </row>
    <row r="20" spans="1:82" ht="12.75">
      <c r="A20" s="7">
        <f t="shared" si="43"/>
        <v>14</v>
      </c>
      <c r="B20" t="s">
        <v>76</v>
      </c>
      <c r="C20">
        <v>1</v>
      </c>
      <c r="E20">
        <v>1</v>
      </c>
      <c r="O20">
        <v>0.5</v>
      </c>
      <c r="P20">
        <v>0.5</v>
      </c>
      <c r="W20">
        <v>1</v>
      </c>
      <c r="Y20">
        <v>0.5</v>
      </c>
      <c r="Z20">
        <v>0.5</v>
      </c>
      <c r="AC20">
        <v>0.5</v>
      </c>
      <c r="AD20">
        <v>0.5</v>
      </c>
      <c r="AH20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1</v>
      </c>
      <c r="BS20">
        <f t="shared" si="38"/>
        <v>0</v>
      </c>
      <c r="BT20">
        <f t="shared" si="39"/>
        <v>0</v>
      </c>
      <c r="BU20">
        <f t="shared" si="40"/>
        <v>0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77</v>
      </c>
      <c r="C21">
        <v>1</v>
      </c>
      <c r="E21">
        <v>1</v>
      </c>
      <c r="O21">
        <v>1</v>
      </c>
      <c r="U21">
        <v>1</v>
      </c>
      <c r="Y21">
        <v>1</v>
      </c>
      <c r="AB21">
        <v>0.5</v>
      </c>
      <c r="AC21">
        <v>0.5</v>
      </c>
      <c r="AG21">
        <v>0.5</v>
      </c>
      <c r="AH21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78</v>
      </c>
      <c r="C22">
        <v>1</v>
      </c>
      <c r="E22">
        <v>1</v>
      </c>
      <c r="P22">
        <v>1</v>
      </c>
      <c r="U22">
        <v>1</v>
      </c>
      <c r="Y22">
        <v>1</v>
      </c>
      <c r="AB22">
        <v>1</v>
      </c>
      <c r="AH22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0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79</v>
      </c>
      <c r="C23">
        <v>1</v>
      </c>
      <c r="E23">
        <v>1</v>
      </c>
      <c r="P23">
        <v>0.5</v>
      </c>
      <c r="Q23">
        <v>0.5</v>
      </c>
      <c r="W23">
        <v>1</v>
      </c>
      <c r="Y23">
        <v>1</v>
      </c>
      <c r="AD23">
        <v>1</v>
      </c>
      <c r="AH23">
        <v>1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1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0</v>
      </c>
      <c r="BQ23">
        <f t="shared" si="36"/>
        <v>0</v>
      </c>
      <c r="BR23">
        <f t="shared" si="37"/>
        <v>1</v>
      </c>
      <c r="BS23">
        <f t="shared" si="38"/>
        <v>0</v>
      </c>
      <c r="BT23">
        <f t="shared" si="39"/>
        <v>0</v>
      </c>
      <c r="BU23">
        <f t="shared" si="40"/>
        <v>0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t="s">
        <v>80</v>
      </c>
      <c r="C24">
        <v>1</v>
      </c>
      <c r="E24">
        <v>1</v>
      </c>
      <c r="N24">
        <v>1</v>
      </c>
      <c r="U24">
        <v>1</v>
      </c>
      <c r="Y24">
        <v>1</v>
      </c>
      <c r="AC24">
        <v>1</v>
      </c>
      <c r="AG24">
        <v>1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t="s">
        <v>81</v>
      </c>
      <c r="C25">
        <v>1</v>
      </c>
      <c r="E25">
        <v>1</v>
      </c>
      <c r="Q25">
        <v>0.33</v>
      </c>
      <c r="R25">
        <v>0.33</v>
      </c>
      <c r="S25">
        <v>0.33</v>
      </c>
      <c r="U25">
        <v>1</v>
      </c>
      <c r="Y25">
        <v>1</v>
      </c>
      <c r="AB25">
        <v>1</v>
      </c>
      <c r="AH25">
        <v>1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1</v>
      </c>
      <c r="BF25">
        <f t="shared" si="25"/>
        <v>1</v>
      </c>
      <c r="BG25">
        <f t="shared" si="26"/>
        <v>1</v>
      </c>
      <c r="BH25">
        <f t="shared" si="27"/>
        <v>0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0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t="s">
        <v>82</v>
      </c>
      <c r="C26">
        <v>1</v>
      </c>
      <c r="E26">
        <v>1</v>
      </c>
      <c r="P26">
        <v>0.5</v>
      </c>
      <c r="Q26">
        <v>0.5</v>
      </c>
      <c r="U26">
        <v>0.5</v>
      </c>
      <c r="V26">
        <v>0.5</v>
      </c>
      <c r="X26">
        <v>0.5</v>
      </c>
      <c r="Y26">
        <v>0.5</v>
      </c>
      <c r="AC26">
        <v>0.5</v>
      </c>
      <c r="AD26">
        <v>0.5</v>
      </c>
      <c r="AG26">
        <v>0.5</v>
      </c>
      <c r="AH26"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1</v>
      </c>
      <c r="BE26">
        <f t="shared" si="24"/>
        <v>1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1</v>
      </c>
      <c r="BK26">
        <f t="shared" si="30"/>
        <v>0</v>
      </c>
      <c r="BL26">
        <f t="shared" si="31"/>
        <v>1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1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t="s">
        <v>83</v>
      </c>
      <c r="C27">
        <v>1</v>
      </c>
      <c r="E27">
        <v>1</v>
      </c>
      <c r="O27">
        <v>1</v>
      </c>
      <c r="V27">
        <v>1</v>
      </c>
      <c r="Y27">
        <v>1</v>
      </c>
      <c r="AC27">
        <v>1</v>
      </c>
      <c r="AG27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t="s">
        <v>84</v>
      </c>
      <c r="C28">
        <v>1</v>
      </c>
      <c r="F28">
        <v>1</v>
      </c>
      <c r="I28">
        <v>1</v>
      </c>
      <c r="P28">
        <v>1</v>
      </c>
      <c r="W28">
        <v>1</v>
      </c>
      <c r="Y28">
        <v>1</v>
      </c>
      <c r="AC28">
        <v>1</v>
      </c>
      <c r="AG28">
        <v>1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0</v>
      </c>
      <c r="AV28">
        <f t="shared" si="15"/>
        <v>0</v>
      </c>
      <c r="AW28">
        <f t="shared" si="16"/>
        <v>1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t="s">
        <v>85</v>
      </c>
      <c r="C29">
        <v>1</v>
      </c>
      <c r="G29">
        <v>0.5</v>
      </c>
      <c r="H29">
        <v>1</v>
      </c>
      <c r="J29">
        <v>0.5</v>
      </c>
      <c r="P29">
        <v>0.5</v>
      </c>
      <c r="Q29">
        <v>0.5</v>
      </c>
      <c r="V29">
        <v>1</v>
      </c>
      <c r="Y29">
        <v>1</v>
      </c>
      <c r="AA29">
        <v>0.5</v>
      </c>
      <c r="AB29">
        <v>0.5</v>
      </c>
      <c r="AH29">
        <v>1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0</v>
      </c>
      <c r="AU29">
        <f t="shared" si="14"/>
        <v>1</v>
      </c>
      <c r="AV29">
        <f t="shared" si="15"/>
        <v>1</v>
      </c>
      <c r="AW29">
        <f t="shared" si="16"/>
        <v>0</v>
      </c>
      <c r="AX29">
        <f t="shared" si="17"/>
        <v>1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1</v>
      </c>
      <c r="BE29">
        <f t="shared" si="24"/>
        <v>1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1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0</v>
      </c>
      <c r="BO29">
        <f t="shared" si="34"/>
        <v>1</v>
      </c>
      <c r="BP29">
        <f t="shared" si="35"/>
        <v>1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t="s">
        <v>86</v>
      </c>
      <c r="C30">
        <v>1</v>
      </c>
      <c r="H30">
        <v>1</v>
      </c>
      <c r="O30">
        <v>0.33</v>
      </c>
      <c r="P30">
        <v>0.33</v>
      </c>
      <c r="Q30">
        <v>0.33</v>
      </c>
      <c r="U30">
        <v>1</v>
      </c>
      <c r="X30">
        <v>1</v>
      </c>
      <c r="AB30">
        <v>1</v>
      </c>
      <c r="AG30">
        <v>0.5</v>
      </c>
      <c r="AH30">
        <v>0.5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1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1</v>
      </c>
      <c r="BE30">
        <f t="shared" si="24"/>
        <v>1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1</v>
      </c>
      <c r="BJ30">
        <f t="shared" si="29"/>
        <v>0</v>
      </c>
      <c r="BK30">
        <f t="shared" si="30"/>
        <v>0</v>
      </c>
      <c r="BL30">
        <f t="shared" si="31"/>
        <v>1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t="s">
        <v>87</v>
      </c>
      <c r="C31">
        <v>1</v>
      </c>
      <c r="F31">
        <v>1</v>
      </c>
      <c r="I31">
        <v>1</v>
      </c>
      <c r="J31">
        <v>0.5</v>
      </c>
      <c r="Q31">
        <v>0.33</v>
      </c>
      <c r="R31">
        <v>0.33</v>
      </c>
      <c r="S31">
        <v>0.33</v>
      </c>
      <c r="V31">
        <v>0.5</v>
      </c>
      <c r="W31">
        <v>0.5</v>
      </c>
      <c r="Y31">
        <v>1</v>
      </c>
      <c r="AC31">
        <v>1</v>
      </c>
      <c r="AF31">
        <v>0.5</v>
      </c>
      <c r="AG31">
        <v>0.5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0</v>
      </c>
      <c r="AV31">
        <f t="shared" si="15"/>
        <v>0</v>
      </c>
      <c r="AW31">
        <f t="shared" si="16"/>
        <v>1</v>
      </c>
      <c r="AX31">
        <f t="shared" si="17"/>
        <v>1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1</v>
      </c>
      <c r="BF31">
        <f t="shared" si="25"/>
        <v>1</v>
      </c>
      <c r="BG31">
        <f t="shared" si="26"/>
        <v>1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1</v>
      </c>
      <c r="BL31">
        <f t="shared" si="31"/>
        <v>0</v>
      </c>
      <c r="BM31">
        <f t="shared" si="32"/>
        <v>1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1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t="s">
        <v>88</v>
      </c>
      <c r="C32">
        <v>1</v>
      </c>
      <c r="F32">
        <v>1</v>
      </c>
      <c r="H32">
        <v>1</v>
      </c>
      <c r="R32">
        <v>0.5</v>
      </c>
      <c r="S32">
        <v>0.5</v>
      </c>
      <c r="W32">
        <v>1</v>
      </c>
      <c r="X32">
        <v>1</v>
      </c>
      <c r="AB32">
        <v>1</v>
      </c>
      <c r="AH32">
        <v>1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0</v>
      </c>
      <c r="AV32">
        <f t="shared" si="15"/>
        <v>1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1</v>
      </c>
      <c r="BG32">
        <f t="shared" si="26"/>
        <v>1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1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1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1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t="s">
        <v>89</v>
      </c>
      <c r="C33">
        <v>1</v>
      </c>
      <c r="G33">
        <v>0.5</v>
      </c>
      <c r="H33">
        <v>1</v>
      </c>
      <c r="Q33">
        <v>1</v>
      </c>
      <c r="U33">
        <v>1</v>
      </c>
      <c r="X33">
        <v>1</v>
      </c>
      <c r="AA33">
        <v>1</v>
      </c>
      <c r="AH33">
        <v>1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0</v>
      </c>
      <c r="AU33">
        <f t="shared" si="14"/>
        <v>1</v>
      </c>
      <c r="AV33">
        <f t="shared" si="15"/>
        <v>1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1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1</v>
      </c>
      <c r="BJ33">
        <f t="shared" si="29"/>
        <v>0</v>
      </c>
      <c r="BK33">
        <f t="shared" si="30"/>
        <v>0</v>
      </c>
      <c r="BL33">
        <f t="shared" si="31"/>
        <v>1</v>
      </c>
      <c r="BM33">
        <f t="shared" si="32"/>
        <v>0</v>
      </c>
      <c r="BN33">
        <f t="shared" si="33"/>
        <v>0</v>
      </c>
      <c r="BO33">
        <f t="shared" si="34"/>
        <v>1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1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t="s">
        <v>90</v>
      </c>
      <c r="C34">
        <v>1</v>
      </c>
      <c r="E34">
        <v>1</v>
      </c>
      <c r="O34">
        <v>0.5</v>
      </c>
      <c r="P34">
        <v>0.5</v>
      </c>
      <c r="V34">
        <v>1</v>
      </c>
      <c r="X34">
        <v>1</v>
      </c>
      <c r="AD34">
        <v>0.5</v>
      </c>
      <c r="AE34">
        <v>0.5</v>
      </c>
      <c r="AH34">
        <v>1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1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1</v>
      </c>
      <c r="BK34">
        <f t="shared" si="30"/>
        <v>0</v>
      </c>
      <c r="BL34">
        <f t="shared" si="31"/>
        <v>1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1</v>
      </c>
      <c r="BS34">
        <f t="shared" si="38"/>
        <v>1</v>
      </c>
      <c r="BT34">
        <f t="shared" si="39"/>
        <v>0</v>
      </c>
      <c r="BU34">
        <f t="shared" si="40"/>
        <v>0</v>
      </c>
      <c r="BV34">
        <f t="shared" si="41"/>
        <v>1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t="s">
        <v>91</v>
      </c>
      <c r="C35">
        <v>1</v>
      </c>
      <c r="E35">
        <v>1</v>
      </c>
      <c r="P35">
        <v>1</v>
      </c>
      <c r="U35">
        <v>1</v>
      </c>
      <c r="Y35">
        <v>0.5</v>
      </c>
      <c r="Z35">
        <v>0.5</v>
      </c>
      <c r="AC35">
        <v>1</v>
      </c>
      <c r="AG35">
        <v>1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1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1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1</v>
      </c>
      <c r="BN35">
        <f t="shared" si="33"/>
        <v>1</v>
      </c>
      <c r="BO35">
        <f t="shared" si="34"/>
        <v>0</v>
      </c>
      <c r="BP35">
        <f t="shared" si="35"/>
        <v>0</v>
      </c>
      <c r="BQ35">
        <f t="shared" si="36"/>
        <v>1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t="s">
        <v>92</v>
      </c>
      <c r="C36">
        <v>1</v>
      </c>
      <c r="H36">
        <v>1</v>
      </c>
      <c r="P36">
        <v>1</v>
      </c>
      <c r="Y36">
        <v>1</v>
      </c>
      <c r="AC36">
        <v>1</v>
      </c>
      <c r="AG36">
        <v>1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1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1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1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1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0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t="s">
        <v>93</v>
      </c>
      <c r="C37">
        <v>1</v>
      </c>
      <c r="F37">
        <v>1</v>
      </c>
      <c r="I37">
        <v>1</v>
      </c>
      <c r="P37">
        <v>1</v>
      </c>
      <c r="AC37">
        <v>1</v>
      </c>
      <c r="AF37">
        <v>1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0</v>
      </c>
      <c r="AT37">
        <f t="shared" si="13"/>
        <v>1</v>
      </c>
      <c r="AU37">
        <f t="shared" si="14"/>
        <v>0</v>
      </c>
      <c r="AV37">
        <f t="shared" si="15"/>
        <v>0</v>
      </c>
      <c r="AW37">
        <f t="shared" si="16"/>
        <v>1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1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1</v>
      </c>
      <c r="BR37">
        <f t="shared" si="37"/>
        <v>0</v>
      </c>
      <c r="BS37">
        <f t="shared" si="38"/>
        <v>0</v>
      </c>
      <c r="BT37">
        <f t="shared" si="39"/>
        <v>1</v>
      </c>
      <c r="BU37">
        <f t="shared" si="40"/>
        <v>0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0</v>
      </c>
      <c r="CB37">
        <f t="shared" si="8"/>
        <v>0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t="s">
        <v>94</v>
      </c>
      <c r="C38">
        <v>1</v>
      </c>
      <c r="H38">
        <v>1</v>
      </c>
      <c r="Q38">
        <v>1</v>
      </c>
      <c r="V38">
        <v>1</v>
      </c>
      <c r="AB38">
        <v>1</v>
      </c>
      <c r="AG38">
        <v>1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1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1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1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1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0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t="s">
        <v>95</v>
      </c>
      <c r="C39">
        <v>1</v>
      </c>
      <c r="F39">
        <v>1</v>
      </c>
      <c r="I39">
        <v>1</v>
      </c>
      <c r="P39">
        <v>1</v>
      </c>
      <c r="U39">
        <v>1</v>
      </c>
      <c r="Y39">
        <v>1</v>
      </c>
      <c r="AC39">
        <v>1</v>
      </c>
      <c r="AG39">
        <v>1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0</v>
      </c>
      <c r="AT39">
        <f t="shared" si="13"/>
        <v>1</v>
      </c>
      <c r="AU39">
        <f t="shared" si="14"/>
        <v>0</v>
      </c>
      <c r="AV39">
        <f t="shared" si="15"/>
        <v>0</v>
      </c>
      <c r="AW39">
        <f t="shared" si="16"/>
        <v>1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1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1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1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1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0</v>
      </c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33</v>
      </c>
      <c r="B108" s="57" t="s">
        <v>40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41</v>
      </c>
      <c r="AQ108" s="7">
        <f aca="true" t="shared" si="91" ref="AQ108:BV108">SUM(AQ7:AQ107)</f>
        <v>33</v>
      </c>
      <c r="AR108" s="7">
        <f t="shared" si="91"/>
        <v>33</v>
      </c>
      <c r="AS108" s="7">
        <f t="shared" si="91"/>
        <v>17</v>
      </c>
      <c r="AT108" s="7">
        <f t="shared" si="91"/>
        <v>9</v>
      </c>
      <c r="AU108" s="7">
        <f t="shared" si="91"/>
        <v>7</v>
      </c>
      <c r="AV108" s="7">
        <f t="shared" si="91"/>
        <v>9</v>
      </c>
      <c r="AW108" s="7">
        <f t="shared" si="91"/>
        <v>7</v>
      </c>
      <c r="AX108" s="7">
        <f t="shared" si="91"/>
        <v>4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1</v>
      </c>
      <c r="BC108" s="7">
        <f t="shared" si="91"/>
        <v>10</v>
      </c>
      <c r="BD108" s="7">
        <f t="shared" si="91"/>
        <v>20</v>
      </c>
      <c r="BE108" s="7">
        <f t="shared" si="91"/>
        <v>16</v>
      </c>
      <c r="BF108" s="7">
        <f t="shared" si="91"/>
        <v>6</v>
      </c>
      <c r="BG108" s="7">
        <f t="shared" si="91"/>
        <v>3</v>
      </c>
      <c r="BH108" s="7">
        <f t="shared" si="91"/>
        <v>0</v>
      </c>
      <c r="BI108" s="7">
        <f t="shared" si="91"/>
        <v>11</v>
      </c>
      <c r="BJ108" s="7">
        <f t="shared" si="91"/>
        <v>11</v>
      </c>
      <c r="BK108" s="7">
        <f t="shared" si="91"/>
        <v>9</v>
      </c>
      <c r="BL108" s="7">
        <f t="shared" si="91"/>
        <v>7</v>
      </c>
      <c r="BM108" s="7">
        <f t="shared" si="91"/>
        <v>23</v>
      </c>
      <c r="BN108" s="7">
        <f t="shared" si="91"/>
        <v>6</v>
      </c>
      <c r="BO108" s="7">
        <f t="shared" si="91"/>
        <v>3</v>
      </c>
      <c r="BP108" s="7">
        <f t="shared" si="91"/>
        <v>11</v>
      </c>
      <c r="BQ108" s="7">
        <f t="shared" si="91"/>
        <v>17</v>
      </c>
      <c r="BR108" s="7">
        <f t="shared" si="91"/>
        <v>6</v>
      </c>
      <c r="BS108" s="7">
        <f t="shared" si="91"/>
        <v>2</v>
      </c>
      <c r="BT108" s="7">
        <f t="shared" si="91"/>
        <v>3</v>
      </c>
      <c r="BU108" s="7">
        <f t="shared" si="91"/>
        <v>18</v>
      </c>
      <c r="BV108" s="7">
        <f t="shared" si="91"/>
        <v>16</v>
      </c>
      <c r="BW108" s="8" t="s">
        <v>41</v>
      </c>
      <c r="BX108" s="8">
        <f>SUM(BX7:BX107)</f>
        <v>33</v>
      </c>
      <c r="BY108" s="8">
        <f aca="true" t="shared" si="92" ref="BY108:CD108">SUM(BY7:BY107)</f>
        <v>33</v>
      </c>
      <c r="BZ108" s="8">
        <f t="shared" si="92"/>
        <v>32</v>
      </c>
      <c r="CA108" s="8">
        <f t="shared" si="92"/>
        <v>28</v>
      </c>
      <c r="CB108" s="8">
        <f t="shared" si="92"/>
        <v>30</v>
      </c>
      <c r="CC108" s="8">
        <f t="shared" si="92"/>
        <v>32</v>
      </c>
      <c r="CD108" s="8">
        <f t="shared" si="92"/>
        <v>31</v>
      </c>
    </row>
    <row r="109" spans="1:40" ht="12.75">
      <c r="A109" s="7"/>
      <c r="B109" s="57" t="s">
        <v>42</v>
      </c>
      <c r="C109" s="8"/>
      <c r="D109" s="58">
        <f>SUM(D7:D107)</f>
        <v>1</v>
      </c>
      <c r="E109" s="1">
        <f aca="true" t="shared" si="93" ref="E109:AH109">SUM(E7:E107)</f>
        <v>17</v>
      </c>
      <c r="F109" s="1">
        <f>SUM(F7:F107)</f>
        <v>9</v>
      </c>
      <c r="G109" s="1">
        <f t="shared" si="93"/>
        <v>5</v>
      </c>
      <c r="H109" s="1">
        <f t="shared" si="93"/>
        <v>9</v>
      </c>
      <c r="I109" s="1">
        <f t="shared" si="93"/>
        <v>7</v>
      </c>
      <c r="J109" s="58">
        <f t="shared" si="93"/>
        <v>3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1</v>
      </c>
      <c r="O109" s="1">
        <f t="shared" si="93"/>
        <v>5.74</v>
      </c>
      <c r="P109" s="1">
        <f t="shared" si="93"/>
        <v>13.07</v>
      </c>
      <c r="Q109" s="1">
        <f t="shared" si="93"/>
        <v>8.73</v>
      </c>
      <c r="R109" s="1">
        <f t="shared" si="93"/>
        <v>2.24</v>
      </c>
      <c r="S109" s="58">
        <f t="shared" si="93"/>
        <v>1.1600000000000001</v>
      </c>
      <c r="T109" s="1">
        <f t="shared" si="93"/>
        <v>0</v>
      </c>
      <c r="U109" s="1">
        <f t="shared" si="93"/>
        <v>10</v>
      </c>
      <c r="V109" s="1">
        <f t="shared" si="93"/>
        <v>10</v>
      </c>
      <c r="W109" s="58">
        <f t="shared" si="93"/>
        <v>8</v>
      </c>
      <c r="X109" s="1">
        <f t="shared" si="93"/>
        <v>6</v>
      </c>
      <c r="Y109" s="1">
        <f t="shared" si="93"/>
        <v>20</v>
      </c>
      <c r="Z109" s="58">
        <f t="shared" si="93"/>
        <v>4</v>
      </c>
      <c r="AA109" s="1">
        <f t="shared" si="93"/>
        <v>2.5</v>
      </c>
      <c r="AB109" s="1">
        <f t="shared" si="93"/>
        <v>9.5</v>
      </c>
      <c r="AC109" s="1">
        <f t="shared" si="93"/>
        <v>14.5</v>
      </c>
      <c r="AD109" s="1">
        <f t="shared" si="93"/>
        <v>4</v>
      </c>
      <c r="AE109" s="58">
        <f t="shared" si="93"/>
        <v>1.5</v>
      </c>
      <c r="AF109" s="1">
        <f t="shared" si="93"/>
        <v>2</v>
      </c>
      <c r="AG109" s="1">
        <f t="shared" si="93"/>
        <v>15</v>
      </c>
      <c r="AH109" s="58">
        <f t="shared" si="93"/>
        <v>14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43</v>
      </c>
      <c r="C110" s="8"/>
      <c r="D110" s="58">
        <f>AR108</f>
        <v>33</v>
      </c>
      <c r="E110" s="1">
        <f>BY108</f>
        <v>33</v>
      </c>
      <c r="F110" s="1">
        <f>BY108</f>
        <v>33</v>
      </c>
      <c r="G110" s="1">
        <f>BY108</f>
        <v>33</v>
      </c>
      <c r="H110" s="1">
        <f>BY108</f>
        <v>33</v>
      </c>
      <c r="I110" s="1">
        <f>BY108</f>
        <v>33</v>
      </c>
      <c r="J110" s="58">
        <f>BY108</f>
        <v>33</v>
      </c>
      <c r="K110" s="2">
        <f>BZ108</f>
        <v>32</v>
      </c>
      <c r="L110" s="2">
        <f>BZ108</f>
        <v>32</v>
      </c>
      <c r="M110" s="2">
        <f>BZ108</f>
        <v>32</v>
      </c>
      <c r="N110" s="2">
        <f>BZ108</f>
        <v>32</v>
      </c>
      <c r="O110" s="2">
        <f>BZ108</f>
        <v>32</v>
      </c>
      <c r="P110" s="2">
        <f>BZ108</f>
        <v>32</v>
      </c>
      <c r="Q110" s="2">
        <f>BZ108</f>
        <v>32</v>
      </c>
      <c r="R110" s="2">
        <f>BZ108</f>
        <v>32</v>
      </c>
      <c r="S110" s="59">
        <f>BZ108</f>
        <v>32</v>
      </c>
      <c r="T110" s="3">
        <f>CA108</f>
        <v>28</v>
      </c>
      <c r="U110" s="3">
        <f>CA108</f>
        <v>28</v>
      </c>
      <c r="V110" s="3">
        <f>CA108</f>
        <v>28</v>
      </c>
      <c r="W110" s="60">
        <f>CA108</f>
        <v>28</v>
      </c>
      <c r="X110" s="8">
        <f>CB108</f>
        <v>30</v>
      </c>
      <c r="Y110" s="8">
        <f>CB108</f>
        <v>30</v>
      </c>
      <c r="Z110" s="57">
        <f>CB108</f>
        <v>30</v>
      </c>
      <c r="AA110" s="5">
        <f>CC108</f>
        <v>32</v>
      </c>
      <c r="AB110" s="5">
        <f>CC108</f>
        <v>32</v>
      </c>
      <c r="AC110" s="5">
        <f>CC108</f>
        <v>32</v>
      </c>
      <c r="AD110" s="5">
        <f>CC108</f>
        <v>32</v>
      </c>
      <c r="AE110" s="62">
        <f>CC108</f>
        <v>32</v>
      </c>
      <c r="AF110" s="6">
        <f>CD108</f>
        <v>31</v>
      </c>
      <c r="AG110" s="6">
        <f>CD108</f>
        <v>31</v>
      </c>
      <c r="AH110" s="63">
        <f>CD108</f>
        <v>31</v>
      </c>
      <c r="AI110" s="6"/>
      <c r="AJ110" s="6"/>
      <c r="AK110" s="6"/>
      <c r="AL110" s="6"/>
      <c r="AM110" s="6"/>
      <c r="AN110" s="6"/>
      <c r="AP110" t="s">
        <v>56</v>
      </c>
      <c r="AQ110">
        <f>SUM(BX108:CD108)</f>
        <v>219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58</v>
      </c>
      <c r="AQ111">
        <f>AQ108*7-SUM(BX108:CD108)</f>
        <v>12</v>
      </c>
    </row>
    <row r="112" spans="1:43" ht="12.75">
      <c r="A112" s="7"/>
      <c r="B112" s="7" t="s">
        <v>44</v>
      </c>
      <c r="C112" s="7"/>
      <c r="D112" s="47">
        <f>(D109/AR108)*100</f>
        <v>3.0303030303030303</v>
      </c>
      <c r="E112" s="47">
        <f>(E109/BY108)*100</f>
        <v>51.515151515151516</v>
      </c>
      <c r="F112" s="47">
        <f>(F109/BY108)*100</f>
        <v>27.27272727272727</v>
      </c>
      <c r="G112" s="47">
        <f>(G109/BY108)*100</f>
        <v>15.151515151515152</v>
      </c>
      <c r="H112" s="47">
        <f>(H109/BY108)*100</f>
        <v>27.27272727272727</v>
      </c>
      <c r="I112" s="47">
        <f>(I109/BY108)*100</f>
        <v>21.21212121212121</v>
      </c>
      <c r="J112" s="47">
        <f>(J109/BY108)*100</f>
        <v>9.090909090909092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3.125</v>
      </c>
      <c r="O112" s="47">
        <f>(O109/BZ108)*100</f>
        <v>17.9375</v>
      </c>
      <c r="P112" s="47">
        <f>(P109/BZ108)*100</f>
        <v>40.84375</v>
      </c>
      <c r="Q112" s="47">
        <f>(Q109/BZ108)*100</f>
        <v>27.28125</v>
      </c>
      <c r="R112" s="47">
        <f>(R109/BZ108)*100</f>
        <v>7.000000000000001</v>
      </c>
      <c r="S112" s="47">
        <f>(S109/BZ108)*100</f>
        <v>3.6250000000000004</v>
      </c>
      <c r="T112" s="47">
        <f>(T109/CA108)*100</f>
        <v>0</v>
      </c>
      <c r="U112" s="47">
        <f>(U109/CA108)*100</f>
        <v>35.714285714285715</v>
      </c>
      <c r="V112" s="47">
        <f>(V109/CA108)*100</f>
        <v>35.714285714285715</v>
      </c>
      <c r="W112" s="47">
        <f>(W109/CA108)*100</f>
        <v>28.57142857142857</v>
      </c>
      <c r="X112" s="47">
        <f>(X109/CB108)*100</f>
        <v>20</v>
      </c>
      <c r="Y112" s="47">
        <f>(Y109/CB108)*100</f>
        <v>66.66666666666666</v>
      </c>
      <c r="Z112" s="47">
        <f>(Z109/CB108)*100</f>
        <v>13.333333333333334</v>
      </c>
      <c r="AA112" s="47">
        <f>(AA109/CC108)*100</f>
        <v>7.8125</v>
      </c>
      <c r="AB112" s="47">
        <f>(AB109/CC108)*100</f>
        <v>29.6875</v>
      </c>
      <c r="AC112" s="47">
        <f>(AC109/CC108)*100</f>
        <v>45.3125</v>
      </c>
      <c r="AD112" s="47">
        <f>(AD109/CC108)*100</f>
        <v>12.5</v>
      </c>
      <c r="AE112" s="47">
        <f>(AE109/CC108)*100</f>
        <v>4.6875</v>
      </c>
      <c r="AF112" s="47">
        <f>(AF109/CD108)*100</f>
        <v>6.451612903225806</v>
      </c>
      <c r="AG112" s="47">
        <f>(AG109/CD108)*100</f>
        <v>48.38709677419355</v>
      </c>
      <c r="AH112" s="47">
        <f>(AH109/CD108)*100</f>
        <v>45.16129032258064</v>
      </c>
      <c r="AP112" t="s">
        <v>57</v>
      </c>
      <c r="AQ112">
        <f>AQ108*7</f>
        <v>231</v>
      </c>
    </row>
    <row r="114" spans="42:43" ht="12.75">
      <c r="AP114" t="s">
        <v>59</v>
      </c>
      <c r="AQ114">
        <f>(AQ110-AQ111)/AQ112</f>
        <v>0.8961038961038961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2011-07-08T11:40:26Z</dcterms:modified>
  <cp:category/>
  <cp:version/>
  <cp:contentType/>
  <cp:contentStatus/>
</cp:coreProperties>
</file>